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25" activeTab="0"/>
  </bookViews>
  <sheets>
    <sheet name="Sea Level" sheetId="1" r:id="rId1"/>
  </sheets>
  <definedNames>
    <definedName name="_xlfn.STDEV.S" hidden="1">#NAME?</definedName>
    <definedName name="_xlnm.Print_Area" localSheetId="0">'Sea Level'!$A$1:$L$28</definedName>
    <definedName name="_xlnm.Print_Titles" localSheetId="0">'Sea Level'!$1:$5</definedName>
  </definedNames>
  <calcPr fullCalcOnLoad="1"/>
</workbook>
</file>

<file path=xl/sharedStrings.xml><?xml version="1.0" encoding="utf-8"?>
<sst xmlns="http://schemas.openxmlformats.org/spreadsheetml/2006/main" count="26" uniqueCount="18">
  <si>
    <t>Terrain Elevation</t>
  </si>
  <si>
    <t>feet</t>
  </si>
  <si>
    <t>Altitude</t>
  </si>
  <si>
    <t>Date</t>
  </si>
  <si>
    <t>Time</t>
  </si>
  <si>
    <t>Local Pressure</t>
  </si>
  <si>
    <t>Outside Temperature</t>
  </si>
  <si>
    <t>Outside Relative Humidity</t>
  </si>
  <si>
    <t>Saturation Pressure</t>
  </si>
  <si>
    <t>Virtual Temperature</t>
  </si>
  <si>
    <t>Sea Level Pressure</t>
  </si>
  <si>
    <t>in Hg</t>
  </si>
  <si>
    <t>deg F</t>
  </si>
  <si>
    <t>mb</t>
  </si>
  <si>
    <t>%</t>
  </si>
  <si>
    <t>-</t>
  </si>
  <si>
    <t>Saturation Mixing Ratio</t>
  </si>
  <si>
    <t>Actual
Mixing Ratio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</si>
</sst>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0.000"/>
    <numFmt numFmtId="167" formatCode="0.0"/>
    <numFmt numFmtId="168" formatCode="0.0000"/>
    <numFmt numFmtId="169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140625" style="1" customWidth="1"/>
    <col min="2" max="2" width="10.57421875" style="11" customWidth="1"/>
    <col min="3" max="3" width="11.8515625" style="4" customWidth="1"/>
    <col min="4" max="4" width="11.28125" style="4" customWidth="1"/>
    <col min="5" max="5" width="13.421875" style="4" customWidth="1"/>
    <col min="6" max="6" width="14.421875" style="4" customWidth="1"/>
    <col min="7" max="11" width="13.57421875" style="4" customWidth="1"/>
    <col min="12" max="12" width="10.8515625" style="4" customWidth="1"/>
  </cols>
  <sheetData>
    <row r="1" spans="1:3" ht="30">
      <c r="A1" s="5" t="s">
        <v>0</v>
      </c>
      <c r="B1" s="6">
        <v>601</v>
      </c>
      <c r="C1" s="3" t="s">
        <v>1</v>
      </c>
    </row>
    <row r="2" spans="1:3" ht="15">
      <c r="A2" s="5" t="s">
        <v>2</v>
      </c>
      <c r="B2" s="6">
        <v>119</v>
      </c>
      <c r="C2" s="3" t="s">
        <v>1</v>
      </c>
    </row>
    <row r="4" spans="1:12" s="10" customFormat="1" ht="45">
      <c r="A4" s="7" t="s">
        <v>3</v>
      </c>
      <c r="B4" s="8" t="s">
        <v>4</v>
      </c>
      <c r="C4" s="9" t="s">
        <v>5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16</v>
      </c>
      <c r="I4" s="9" t="s">
        <v>17</v>
      </c>
      <c r="J4" s="9" t="s">
        <v>9</v>
      </c>
      <c r="K4" s="9" t="s">
        <v>10</v>
      </c>
      <c r="L4" s="9" t="s">
        <v>10</v>
      </c>
    </row>
    <row r="5" spans="1:12" s="10" customFormat="1" ht="15.75" thickBot="1">
      <c r="A5" s="7"/>
      <c r="B5" s="8"/>
      <c r="C5" s="10" t="s">
        <v>11</v>
      </c>
      <c r="D5" s="10" t="s">
        <v>13</v>
      </c>
      <c r="E5" s="9" t="s">
        <v>12</v>
      </c>
      <c r="F5" s="9" t="s">
        <v>14</v>
      </c>
      <c r="G5" s="9" t="s">
        <v>13</v>
      </c>
      <c r="H5" s="9" t="s">
        <v>15</v>
      </c>
      <c r="I5" s="9" t="s">
        <v>15</v>
      </c>
      <c r="J5" s="9" t="s">
        <v>12</v>
      </c>
      <c r="K5" s="10" t="s">
        <v>13</v>
      </c>
      <c r="L5" s="10" t="s">
        <v>11</v>
      </c>
    </row>
    <row r="6" spans="1:12" ht="15.75" thickBot="1">
      <c r="A6" s="1">
        <v>42583</v>
      </c>
      <c r="B6" s="11">
        <v>0.5</v>
      </c>
      <c r="C6" s="12">
        <v>29.334769779952182</v>
      </c>
      <c r="D6" s="2">
        <f>C6*33.8639</f>
        <v>993.3897103513227</v>
      </c>
      <c r="E6" s="13">
        <v>75.7</v>
      </c>
      <c r="F6" s="13">
        <v>100</v>
      </c>
      <c r="G6" s="16">
        <f aca="true" t="shared" si="0" ref="G6:G27">6.11*10^(7.5*($E6-32)/1.8/(237.3+($E6-32)/1.8))</f>
        <v>30.348522230781203</v>
      </c>
      <c r="H6" s="19">
        <f>0.62197*(G6/D6)/(1-G6/D6)</f>
        <v>0.01960027318116776</v>
      </c>
      <c r="I6" s="18">
        <f>F6/100*H6</f>
        <v>0.01960027318116776</v>
      </c>
      <c r="J6" s="17">
        <f>(459.69+$E6)*(1+$I6/0.62197)/(1+$I6)-459.69</f>
        <v>81.95546019963052</v>
      </c>
      <c r="K6" s="2">
        <f>D6*EXP((9.81*($B$1+$B$2)/3.2808)/287/(273.16+(J6-32)/1.8))</f>
        <v>1018.4648259140689</v>
      </c>
      <c r="L6" s="14">
        <f aca="true" t="shared" si="1" ref="L6:L27">$K6*0.02953</f>
        <v>30.075266309242455</v>
      </c>
    </row>
    <row r="7" spans="1:12" ht="15.75" thickBot="1">
      <c r="A7" s="1">
        <v>42584</v>
      </c>
      <c r="B7" s="11">
        <v>0.5416666666666666</v>
      </c>
      <c r="C7" s="12">
        <v>29.350034345768375</v>
      </c>
      <c r="D7" s="2">
        <f aca="true" t="shared" si="2" ref="D7:D27">C7*33.8639</f>
        <v>993.9066280816656</v>
      </c>
      <c r="E7" s="13">
        <v>78.9</v>
      </c>
      <c r="F7" s="13">
        <v>96</v>
      </c>
      <c r="G7" s="16">
        <f t="shared" si="0"/>
        <v>33.73395021137049</v>
      </c>
      <c r="H7" s="19">
        <f>0.62197*(G7/D7)/(1-G7/D7)</f>
        <v>0.02185180384376693</v>
      </c>
      <c r="I7" s="18">
        <f aca="true" t="shared" si="3" ref="I7:I27">F7/100*H7</f>
        <v>0.020977731690016252</v>
      </c>
      <c r="J7" s="17">
        <f aca="true" t="shared" si="4" ref="J7:J27">(459.69+$E7)*(1+$I7/0.62197)/(1+$I7)-459.69</f>
        <v>85.62600786590923</v>
      </c>
      <c r="K7" s="2">
        <f aca="true" t="shared" si="5" ref="K7:K27">D7*EXP((9.81*($B$1+$B$2)/3.2808)/287/(273.16+(J7-32)/1.8))</f>
        <v>1018.8238221859403</v>
      </c>
      <c r="L7" s="14">
        <f t="shared" si="1"/>
        <v>30.08586746915082</v>
      </c>
    </row>
    <row r="8" spans="1:12" ht="15.75" thickBot="1">
      <c r="A8" s="1">
        <v>42585</v>
      </c>
      <c r="B8" s="11">
        <v>0.5</v>
      </c>
      <c r="C8" s="12">
        <v>29.303239997724294</v>
      </c>
      <c r="D8" s="2">
        <f t="shared" si="2"/>
        <v>992.3219889589358</v>
      </c>
      <c r="E8" s="13">
        <v>83.1</v>
      </c>
      <c r="F8" s="13">
        <v>70</v>
      </c>
      <c r="G8" s="16">
        <f t="shared" si="0"/>
        <v>38.67382150558523</v>
      </c>
      <c r="H8" s="19">
        <f>0.62197*(G8/D8)/(1-G8/D8)</f>
        <v>0.0252230933616359</v>
      </c>
      <c r="I8" s="18">
        <f t="shared" si="3"/>
        <v>0.01765616535314513</v>
      </c>
      <c r="J8" s="17">
        <f t="shared" si="4"/>
        <v>88.82379388112275</v>
      </c>
      <c r="K8" s="2">
        <f t="shared" si="5"/>
        <v>1017.0526299154285</v>
      </c>
      <c r="L8" s="14">
        <f t="shared" si="1"/>
        <v>30.033564161402605</v>
      </c>
    </row>
    <row r="9" spans="1:12" ht="15.75" thickBot="1">
      <c r="A9" s="1">
        <v>42586</v>
      </c>
      <c r="B9" s="11">
        <v>0.5833333333333334</v>
      </c>
      <c r="C9" s="12">
        <v>29.195916454212405</v>
      </c>
      <c r="D9" s="2">
        <f t="shared" si="2"/>
        <v>988.6875952138035</v>
      </c>
      <c r="E9" s="13">
        <v>85.2</v>
      </c>
      <c r="F9" s="13">
        <v>65</v>
      </c>
      <c r="G9" s="16">
        <f t="shared" si="0"/>
        <v>41.371648379814204</v>
      </c>
      <c r="H9" s="19">
        <f>0.62197*(G9/D9)/(1-G9/D9)</f>
        <v>0.027162980026665152</v>
      </c>
      <c r="I9" s="18">
        <f t="shared" si="3"/>
        <v>0.01765593701733235</v>
      </c>
      <c r="J9" s="17">
        <f t="shared" si="4"/>
        <v>90.9458656455343</v>
      </c>
      <c r="K9" s="2">
        <f t="shared" si="5"/>
        <v>1013.2315311900369</v>
      </c>
      <c r="L9" s="14">
        <f t="shared" si="1"/>
        <v>29.92072711604179</v>
      </c>
    </row>
    <row r="10" spans="1:12" ht="15.75" thickBot="1">
      <c r="A10" s="1">
        <v>42587</v>
      </c>
      <c r="B10" s="11">
        <v>0.5</v>
      </c>
      <c r="C10" s="12">
        <v>29.1519050849009</v>
      </c>
      <c r="D10" s="2">
        <f t="shared" si="2"/>
        <v>987.1971986045756</v>
      </c>
      <c r="E10" s="13">
        <v>79.3</v>
      </c>
      <c r="F10" s="13">
        <v>96</v>
      </c>
      <c r="G10" s="16">
        <f t="shared" si="0"/>
        <v>34.179432082937566</v>
      </c>
      <c r="H10" s="19">
        <f aca="true" t="shared" si="6" ref="H10:H27">0.62197*(G10/D10)/(1-G10/D10)</f>
        <v>0.022306595028354075</v>
      </c>
      <c r="I10" s="18">
        <f t="shared" si="3"/>
        <v>0.02141433122721991</v>
      </c>
      <c r="J10" s="17">
        <f t="shared" si="4"/>
        <v>86.1681552778677</v>
      </c>
      <c r="K10" s="2">
        <f t="shared" si="5"/>
        <v>1011.9213015094336</v>
      </c>
      <c r="L10" s="14">
        <f t="shared" si="1"/>
        <v>29.882036033573577</v>
      </c>
    </row>
    <row r="11" spans="1:12" ht="15.75" thickBot="1">
      <c r="A11" s="1">
        <v>42588</v>
      </c>
      <c r="B11" s="11">
        <v>0.5833333333333334</v>
      </c>
      <c r="C11" s="12">
        <v>29.231229520036536</v>
      </c>
      <c r="D11" s="2">
        <f t="shared" si="2"/>
        <v>989.8834333435652</v>
      </c>
      <c r="E11" s="13">
        <v>77.5</v>
      </c>
      <c r="F11" s="13">
        <v>88</v>
      </c>
      <c r="G11" s="16">
        <f t="shared" si="0"/>
        <v>32.2143597333771</v>
      </c>
      <c r="H11" s="19">
        <f t="shared" si="6"/>
        <v>0.020922013538388736</v>
      </c>
      <c r="I11" s="18">
        <f t="shared" si="3"/>
        <v>0.018411371913782087</v>
      </c>
      <c r="J11" s="17">
        <f t="shared" si="4"/>
        <v>83.40265851855003</v>
      </c>
      <c r="K11" s="2">
        <f t="shared" si="5"/>
        <v>1014.802629484549</v>
      </c>
      <c r="L11" s="14">
        <f t="shared" si="1"/>
        <v>29.967121648678734</v>
      </c>
    </row>
    <row r="12" spans="1:12" ht="15.75" thickBot="1">
      <c r="A12" s="1">
        <v>42589</v>
      </c>
      <c r="B12" s="11">
        <v>0.5</v>
      </c>
      <c r="C12" s="12">
        <v>29.306893556128735</v>
      </c>
      <c r="D12" s="2">
        <f t="shared" si="2"/>
        <v>992.4457126953879</v>
      </c>
      <c r="E12" s="13">
        <v>76.7</v>
      </c>
      <c r="F12" s="13">
        <v>82</v>
      </c>
      <c r="G12" s="16">
        <f t="shared" si="0"/>
        <v>31.373103840141848</v>
      </c>
      <c r="H12" s="19">
        <f t="shared" si="6"/>
        <v>0.020303491344629547</v>
      </c>
      <c r="I12" s="18">
        <f t="shared" si="3"/>
        <v>0.016648862902596227</v>
      </c>
      <c r="J12" s="17">
        <f t="shared" si="4"/>
        <v>82.03889155251323</v>
      </c>
      <c r="K12" s="2">
        <f t="shared" si="5"/>
        <v>1017.4930934654369</v>
      </c>
      <c r="L12" s="14">
        <f t="shared" si="1"/>
        <v>30.046571050034352</v>
      </c>
    </row>
    <row r="13" spans="1:12" ht="15.75" thickBot="1">
      <c r="A13" s="1">
        <v>42590</v>
      </c>
      <c r="B13" s="11">
        <v>0.5833333333333334</v>
      </c>
      <c r="C13" s="12">
        <v>29.290561646887728</v>
      </c>
      <c r="D13" s="2">
        <f t="shared" si="2"/>
        <v>991.8926505540413</v>
      </c>
      <c r="E13" s="13">
        <v>77.5</v>
      </c>
      <c r="F13" s="13">
        <v>89</v>
      </c>
      <c r="G13" s="16">
        <f t="shared" si="0"/>
        <v>32.2143597333771</v>
      </c>
      <c r="H13" s="19">
        <f t="shared" si="6"/>
        <v>0.020878210453457852</v>
      </c>
      <c r="I13" s="18">
        <f t="shared" si="3"/>
        <v>0.01858160730357749</v>
      </c>
      <c r="J13" s="17">
        <f t="shared" si="4"/>
        <v>83.45624010003388</v>
      </c>
      <c r="K13" s="2">
        <f t="shared" si="5"/>
        <v>1016.8599324343029</v>
      </c>
      <c r="L13" s="14">
        <f t="shared" si="1"/>
        <v>30.027873804784964</v>
      </c>
    </row>
    <row r="14" spans="1:12" ht="15.75" thickBot="1">
      <c r="A14" s="1">
        <v>42591</v>
      </c>
      <c r="B14" s="11">
        <v>0.5</v>
      </c>
      <c r="C14" s="12">
        <v>29.247687520229423</v>
      </c>
      <c r="D14" s="2">
        <f t="shared" si="2"/>
        <v>990.4407654162972</v>
      </c>
      <c r="E14" s="13">
        <v>79.3</v>
      </c>
      <c r="F14" s="13">
        <v>84</v>
      </c>
      <c r="G14" s="16">
        <f t="shared" si="0"/>
        <v>34.179432082937566</v>
      </c>
      <c r="H14" s="19">
        <f t="shared" si="6"/>
        <v>0.02223093272894449</v>
      </c>
      <c r="I14" s="18">
        <f t="shared" si="3"/>
        <v>0.018673983492313372</v>
      </c>
      <c r="J14" s="17">
        <f t="shared" si="4"/>
        <v>85.30536339481654</v>
      </c>
      <c r="K14" s="2">
        <f t="shared" si="5"/>
        <v>1015.2858610198626</v>
      </c>
      <c r="L14" s="14">
        <f t="shared" si="1"/>
        <v>29.981391475916546</v>
      </c>
    </row>
    <row r="15" spans="1:12" ht="15.75" thickBot="1">
      <c r="A15" s="1">
        <v>42592</v>
      </c>
      <c r="B15" s="11">
        <v>0.5833333333333334</v>
      </c>
      <c r="C15" s="12">
        <v>29.326805144574056</v>
      </c>
      <c r="D15" s="2">
        <f t="shared" si="2"/>
        <v>993.1199967353414</v>
      </c>
      <c r="E15" s="13">
        <v>81.3</v>
      </c>
      <c r="F15" s="13">
        <v>100</v>
      </c>
      <c r="G15" s="16">
        <f t="shared" si="0"/>
        <v>36.48459674196799</v>
      </c>
      <c r="H15" s="19">
        <f t="shared" si="6"/>
        <v>0.0237209752385904</v>
      </c>
      <c r="I15" s="18">
        <f t="shared" si="3"/>
        <v>0.0237209752385904</v>
      </c>
      <c r="J15" s="17">
        <f t="shared" si="4"/>
        <v>88.91898300147687</v>
      </c>
      <c r="K15" s="2">
        <f t="shared" si="5"/>
        <v>1017.8661780915506</v>
      </c>
      <c r="L15" s="14">
        <f t="shared" si="1"/>
        <v>30.05758823904349</v>
      </c>
    </row>
    <row r="16" spans="1:12" ht="15.75" thickBot="1">
      <c r="A16" s="1">
        <v>42593</v>
      </c>
      <c r="B16" s="11">
        <v>0.5</v>
      </c>
      <c r="C16" s="12">
        <v>29.200222957844232</v>
      </c>
      <c r="D16" s="2">
        <f t="shared" si="2"/>
        <v>988.8334302221414</v>
      </c>
      <c r="E16" s="13">
        <v>89.7</v>
      </c>
      <c r="F16" s="13">
        <v>68</v>
      </c>
      <c r="G16" s="16">
        <f t="shared" si="0"/>
        <v>47.70937256266738</v>
      </c>
      <c r="H16" s="19">
        <f t="shared" si="6"/>
        <v>0.03153016673125901</v>
      </c>
      <c r="I16" s="18">
        <f t="shared" si="3"/>
        <v>0.021440513377256127</v>
      </c>
      <c r="J16" s="17">
        <f t="shared" si="4"/>
        <v>96.70905841714426</v>
      </c>
      <c r="K16" s="2">
        <f t="shared" si="5"/>
        <v>1013.1236239645073</v>
      </c>
      <c r="L16" s="14">
        <f t="shared" si="1"/>
        <v>29.9175406156719</v>
      </c>
    </row>
    <row r="17" spans="1:12" ht="15.75" thickBot="1">
      <c r="A17" s="1">
        <v>42594</v>
      </c>
      <c r="B17" s="11">
        <v>0.5</v>
      </c>
      <c r="C17" s="12">
        <v>29.104847649698936</v>
      </c>
      <c r="D17" s="2">
        <f t="shared" si="2"/>
        <v>985.6036503246398</v>
      </c>
      <c r="E17" s="13">
        <v>74.2</v>
      </c>
      <c r="F17" s="13">
        <v>100</v>
      </c>
      <c r="G17" s="16">
        <f t="shared" si="0"/>
        <v>28.866386807810873</v>
      </c>
      <c r="H17" s="19">
        <f t="shared" si="6"/>
        <v>0.01876589037293029</v>
      </c>
      <c r="I17" s="18">
        <f t="shared" si="3"/>
        <v>0.01876589037293029</v>
      </c>
      <c r="J17" s="17">
        <f t="shared" si="4"/>
        <v>80.17727716342785</v>
      </c>
      <c r="K17" s="2">
        <f t="shared" si="5"/>
        <v>1010.5652033064133</v>
      </c>
      <c r="L17" s="14">
        <f t="shared" si="1"/>
        <v>29.841990453638385</v>
      </c>
    </row>
    <row r="18" spans="1:12" ht="15.75" thickBot="1">
      <c r="A18" s="1">
        <v>42598</v>
      </c>
      <c r="B18" s="11">
        <v>0.5</v>
      </c>
      <c r="C18" s="12">
        <v>29.289375848718414</v>
      </c>
      <c r="D18" s="2">
        <f t="shared" si="2"/>
        <v>991.8524948034155</v>
      </c>
      <c r="E18" s="13">
        <v>78.5</v>
      </c>
      <c r="F18" s="13">
        <v>92</v>
      </c>
      <c r="G18" s="16">
        <f t="shared" si="0"/>
        <v>33.293536819424254</v>
      </c>
      <c r="H18" s="19">
        <f t="shared" si="6"/>
        <v>0.02160282465997583</v>
      </c>
      <c r="I18" s="18">
        <f t="shared" si="3"/>
        <v>0.019874598687177766</v>
      </c>
      <c r="J18" s="17">
        <f t="shared" si="4"/>
        <v>84.8744694712887</v>
      </c>
      <c r="K18" s="2">
        <f t="shared" si="5"/>
        <v>1016.7529356688207</v>
      </c>
      <c r="L18" s="14">
        <f t="shared" si="1"/>
        <v>30.024714190300276</v>
      </c>
    </row>
    <row r="19" spans="1:12" ht="15.75" thickBot="1">
      <c r="A19" s="1">
        <v>42599</v>
      </c>
      <c r="B19" s="11">
        <v>0.5416666666666666</v>
      </c>
      <c r="C19" s="12">
        <v>29.261563503953933</v>
      </c>
      <c r="D19" s="2">
        <f t="shared" si="2"/>
        <v>990.9106603415456</v>
      </c>
      <c r="E19" s="13">
        <v>85.2</v>
      </c>
      <c r="F19" s="13">
        <v>45</v>
      </c>
      <c r="G19" s="16">
        <f t="shared" si="0"/>
        <v>41.371648379814204</v>
      </c>
      <c r="H19" s="19">
        <f t="shared" si="6"/>
        <v>0.0270993859321602</v>
      </c>
      <c r="I19" s="18">
        <f t="shared" si="3"/>
        <v>0.01219472366947209</v>
      </c>
      <c r="J19" s="17">
        <f t="shared" si="4"/>
        <v>89.19000611293478</v>
      </c>
      <c r="K19" s="2">
        <f t="shared" si="5"/>
        <v>1015.5894478274879</v>
      </c>
      <c r="L19" s="14">
        <f t="shared" si="1"/>
        <v>29.990356394345717</v>
      </c>
    </row>
    <row r="20" spans="1:12" ht="15.75" thickBot="1">
      <c r="A20" s="1">
        <v>42600</v>
      </c>
      <c r="B20" s="11">
        <v>0.5</v>
      </c>
      <c r="C20" s="12">
        <v>29.271191832281062</v>
      </c>
      <c r="D20" s="2">
        <f t="shared" si="2"/>
        <v>991.2367130891827</v>
      </c>
      <c r="E20" s="13">
        <v>79.9</v>
      </c>
      <c r="F20" s="13">
        <v>96</v>
      </c>
      <c r="G20" s="16">
        <f t="shared" si="0"/>
        <v>34.85726557756834</v>
      </c>
      <c r="H20" s="19">
        <f t="shared" si="6"/>
        <v>0.022669008130287004</v>
      </c>
      <c r="I20" s="18">
        <f t="shared" si="3"/>
        <v>0.021762247805075522</v>
      </c>
      <c r="J20" s="17">
        <f t="shared" si="4"/>
        <v>86.88513204395286</v>
      </c>
      <c r="K20" s="2">
        <f t="shared" si="5"/>
        <v>1016.0290157343321</v>
      </c>
      <c r="L20" s="14">
        <f t="shared" si="1"/>
        <v>30.00333683463483</v>
      </c>
    </row>
    <row r="21" spans="1:12" ht="15.75" thickBot="1">
      <c r="A21" s="1">
        <v>42604</v>
      </c>
      <c r="B21" s="11">
        <v>0.5416666666666666</v>
      </c>
      <c r="C21" s="12">
        <v>29.40943823662212</v>
      </c>
      <c r="D21" s="2">
        <f t="shared" si="2"/>
        <v>995.9182755011478</v>
      </c>
      <c r="E21" s="13">
        <v>71.6</v>
      </c>
      <c r="F21" s="13">
        <v>40</v>
      </c>
      <c r="G21" s="16">
        <f t="shared" si="0"/>
        <v>26.44659637862828</v>
      </c>
      <c r="H21" s="19">
        <f t="shared" si="6"/>
        <v>0.01696696242277403</v>
      </c>
      <c r="I21" s="18">
        <f t="shared" si="3"/>
        <v>0.006786784969109613</v>
      </c>
      <c r="J21" s="17">
        <f t="shared" si="4"/>
        <v>73.77678258040277</v>
      </c>
      <c r="K21" s="2">
        <f t="shared" si="5"/>
        <v>1021.4475266600084</v>
      </c>
      <c r="L21" s="14">
        <f t="shared" si="1"/>
        <v>30.163345462270048</v>
      </c>
    </row>
    <row r="22" spans="1:12" ht="15.75" thickBot="1">
      <c r="A22" s="1">
        <v>42605</v>
      </c>
      <c r="B22" s="11">
        <v>0.5833333333333334</v>
      </c>
      <c r="C22" s="12">
        <v>29.403464760088525</v>
      </c>
      <c r="D22" s="2">
        <f t="shared" si="2"/>
        <v>995.7159902891618</v>
      </c>
      <c r="E22" s="13">
        <v>80.7</v>
      </c>
      <c r="F22" s="13">
        <v>37</v>
      </c>
      <c r="G22" s="16">
        <f t="shared" si="0"/>
        <v>35.77924371740549</v>
      </c>
      <c r="H22" s="19">
        <f t="shared" si="6"/>
        <v>0.023182377687269017</v>
      </c>
      <c r="I22" s="18">
        <f t="shared" si="3"/>
        <v>0.008577479744289535</v>
      </c>
      <c r="J22" s="17">
        <f t="shared" si="4"/>
        <v>83.49328061205648</v>
      </c>
      <c r="K22" s="2">
        <f t="shared" si="5"/>
        <v>1020.7777803530964</v>
      </c>
      <c r="L22" s="14">
        <f t="shared" si="1"/>
        <v>30.143567853826937</v>
      </c>
    </row>
    <row r="23" spans="1:12" ht="15.75" thickBot="1">
      <c r="A23" s="1">
        <v>42607</v>
      </c>
      <c r="B23" s="11">
        <v>0.625</v>
      </c>
      <c r="C23" s="12">
        <v>29.26056794253208</v>
      </c>
      <c r="D23" s="2">
        <f t="shared" si="2"/>
        <v>990.8769467491121</v>
      </c>
      <c r="E23" s="13">
        <v>79.1</v>
      </c>
      <c r="F23" s="13">
        <v>100</v>
      </c>
      <c r="G23" s="16">
        <f t="shared" si="0"/>
        <v>33.956054533496456</v>
      </c>
      <c r="H23" s="19">
        <f t="shared" si="6"/>
        <v>0.022070421296058466</v>
      </c>
      <c r="I23" s="18">
        <f t="shared" si="3"/>
        <v>0.022070421296058466</v>
      </c>
      <c r="J23" s="17">
        <f t="shared" si="4"/>
        <v>86.17141228572774</v>
      </c>
      <c r="K23" s="2">
        <f t="shared" si="5"/>
        <v>1015.693058099499</v>
      </c>
      <c r="L23" s="14">
        <f t="shared" si="1"/>
        <v>29.993416005678206</v>
      </c>
    </row>
    <row r="24" spans="1:12" ht="15.75" thickBot="1">
      <c r="A24" s="1">
        <v>42608</v>
      </c>
      <c r="B24" s="11">
        <v>0.5416666666666666</v>
      </c>
      <c r="C24" s="12">
        <v>29.382888493047638</v>
      </c>
      <c r="D24" s="2">
        <f t="shared" si="2"/>
        <v>995.0191976397159</v>
      </c>
      <c r="E24" s="13">
        <v>73.7</v>
      </c>
      <c r="F24" s="13">
        <v>100</v>
      </c>
      <c r="G24" s="16">
        <f t="shared" si="0"/>
        <v>28.386583942876314</v>
      </c>
      <c r="H24" s="19">
        <f t="shared" si="6"/>
        <v>0.01826506095984883</v>
      </c>
      <c r="I24" s="18">
        <f t="shared" si="3"/>
        <v>0.01826506095984883</v>
      </c>
      <c r="J24" s="17">
        <f t="shared" si="4"/>
        <v>79.51516419321212</v>
      </c>
      <c r="K24" s="2">
        <f t="shared" si="5"/>
        <v>1020.2505435999691</v>
      </c>
      <c r="L24" s="14">
        <f t="shared" si="1"/>
        <v>30.127998552507087</v>
      </c>
    </row>
    <row r="25" spans="1:12" ht="15.75" thickBot="1">
      <c r="A25" s="1">
        <v>42610</v>
      </c>
      <c r="B25" s="11">
        <v>0.5833333333333334</v>
      </c>
      <c r="C25" s="12">
        <v>29.43492849392651</v>
      </c>
      <c r="D25" s="2">
        <f t="shared" si="2"/>
        <v>996.781475025478</v>
      </c>
      <c r="E25" s="13">
        <v>76.7</v>
      </c>
      <c r="F25" s="13">
        <v>100</v>
      </c>
      <c r="G25" s="16">
        <f t="shared" si="0"/>
        <v>31.373103840141848</v>
      </c>
      <c r="H25" s="19">
        <f t="shared" si="6"/>
        <v>0.020212305981451816</v>
      </c>
      <c r="I25" s="18">
        <f t="shared" si="3"/>
        <v>0.020212305981451816</v>
      </c>
      <c r="J25" s="17">
        <f t="shared" si="4"/>
        <v>83.15896316471441</v>
      </c>
      <c r="K25" s="2">
        <f t="shared" si="5"/>
        <v>1021.8857269462239</v>
      </c>
      <c r="L25" s="14">
        <f t="shared" si="1"/>
        <v>30.176285516721993</v>
      </c>
    </row>
    <row r="26" spans="1:12" ht="15.75" thickBot="1">
      <c r="A26" s="1">
        <v>42611</v>
      </c>
      <c r="B26" s="11">
        <v>0.5</v>
      </c>
      <c r="C26" s="12">
        <v>29.48165291472942</v>
      </c>
      <c r="D26" s="2">
        <f t="shared" si="2"/>
        <v>998.3637461391056</v>
      </c>
      <c r="E26" s="13">
        <v>78.7</v>
      </c>
      <c r="F26" s="13">
        <v>100</v>
      </c>
      <c r="G26" s="16">
        <f t="shared" si="0"/>
        <v>33.513113003334944</v>
      </c>
      <c r="H26" s="19">
        <f t="shared" si="6"/>
        <v>0.02160350025054201</v>
      </c>
      <c r="I26" s="18">
        <f t="shared" si="3"/>
        <v>0.02160350025054201</v>
      </c>
      <c r="J26" s="17">
        <f t="shared" si="4"/>
        <v>85.6198322038253</v>
      </c>
      <c r="K26" s="2">
        <f t="shared" si="5"/>
        <v>1023.3929669698318</v>
      </c>
      <c r="L26" s="14">
        <f t="shared" si="1"/>
        <v>30.220794314619134</v>
      </c>
    </row>
    <row r="27" spans="1:12" ht="15.75" thickBot="1">
      <c r="A27" s="1">
        <v>42612</v>
      </c>
      <c r="B27" s="11">
        <v>0.5833333333333334</v>
      </c>
      <c r="C27" s="12">
        <v>29.32554449738629</v>
      </c>
      <c r="D27" s="2">
        <f t="shared" si="2"/>
        <v>993.0773063050395</v>
      </c>
      <c r="E27" s="13">
        <v>81.3</v>
      </c>
      <c r="F27" s="13">
        <v>100</v>
      </c>
      <c r="G27" s="16">
        <f t="shared" si="0"/>
        <v>36.48459674196799</v>
      </c>
      <c r="H27" s="19">
        <f t="shared" si="6"/>
        <v>0.02372203384862369</v>
      </c>
      <c r="I27" s="18">
        <f t="shared" si="3"/>
        <v>0.02372203384862369</v>
      </c>
      <c r="J27" s="17">
        <f t="shared" si="4"/>
        <v>88.91931513936453</v>
      </c>
      <c r="K27" s="2">
        <f t="shared" si="5"/>
        <v>1017.8224087512507</v>
      </c>
      <c r="L27" s="14">
        <f t="shared" si="1"/>
        <v>30.056295730424434</v>
      </c>
    </row>
    <row r="28" spans="3:12" ht="15">
      <c r="C28" s="16"/>
      <c r="D28" s="14"/>
      <c r="E28" s="2"/>
      <c r="F28" s="15"/>
      <c r="G28" s="15"/>
      <c r="H28" s="15"/>
      <c r="I28" s="15"/>
      <c r="J28" s="16"/>
      <c r="K28" s="17"/>
      <c r="L28" s="2"/>
    </row>
  </sheetData>
  <sheetProtection/>
  <printOptions gridLines="1" horizontalCentered="1"/>
  <pageMargins left="0.25" right="0.25" top="1" bottom="0.25" header="0.3" footer="0.3"/>
  <pageSetup fitToHeight="0" fitToWidth="1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Rymarczyk</dc:creator>
  <cp:keywords/>
  <dc:description/>
  <cp:lastModifiedBy>Walter Rymarczyk</cp:lastModifiedBy>
  <cp:lastPrinted>2016-09-09T16:18:21Z</cp:lastPrinted>
  <dcterms:created xsi:type="dcterms:W3CDTF">2016-08-30T20:12:43Z</dcterms:created>
  <dcterms:modified xsi:type="dcterms:W3CDTF">2018-10-11T19:05:17Z</dcterms:modified>
  <cp:category/>
  <cp:version/>
  <cp:contentType/>
  <cp:contentStatus/>
</cp:coreProperties>
</file>