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Sheet1" sheetId="1" r:id="rId1"/>
  </sheets>
  <definedNames>
    <definedName name="_xlnm.Print_Area" localSheetId="0">'Sheet1'!$A$1:$J$27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<sst xmlns="http://schemas.openxmlformats.org/spreadsheetml/2006/main" count="26" uniqueCount="20">
  <si>
    <t>Date</t>
  </si>
  <si>
    <t>Time</t>
  </si>
  <si>
    <t>Barometer Temperature</t>
  </si>
  <si>
    <t>Latitude</t>
  </si>
  <si>
    <t>feet</t>
  </si>
  <si>
    <t>in Hg</t>
  </si>
  <si>
    <t>deg F</t>
  </si>
  <si>
    <t>Gravity Correction</t>
  </si>
  <si>
    <t>g</t>
  </si>
  <si>
    <t>cm/sec/sec</t>
  </si>
  <si>
    <t>Terrain Elevation</t>
  </si>
  <si>
    <t>Altitude</t>
  </si>
  <si>
    <t>degrees N</t>
  </si>
  <si>
    <t>Local Pressure</t>
  </si>
  <si>
    <t>In Hg</t>
  </si>
  <si>
    <t>mb</t>
  </si>
  <si>
    <t>deg C</t>
  </si>
  <si>
    <t>Barometer Reading</t>
  </si>
  <si>
    <t>Temperature
Correction</t>
  </si>
  <si>
    <t>Calibration
Correction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</si>
</sst>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0.0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7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65" zoomScaleNormal="65" zoomScalePageLayoutView="0" workbookViewId="0" topLeftCell="A1">
      <selection activeCell="B20" sqref="B20"/>
    </sheetView>
  </sheetViews>
  <sheetFormatPr defaultColWidth="9.140625" defaultRowHeight="15"/>
  <cols>
    <col min="1" max="1" width="11.140625" style="5" customWidth="1"/>
    <col min="2" max="2" width="10.57421875" style="7" customWidth="1"/>
    <col min="3" max="3" width="11.8515625" style="1" customWidth="1"/>
    <col min="4" max="4" width="14.8515625" style="1" customWidth="1"/>
    <col min="5" max="5" width="13.57421875" style="1" hidden="1" customWidth="1"/>
    <col min="6" max="6" width="13.57421875" style="1" customWidth="1"/>
    <col min="7" max="7" width="14.7109375" style="1" customWidth="1"/>
    <col min="8" max="8" width="12.57421875" style="1" customWidth="1"/>
    <col min="9" max="9" width="11.28125" style="1" customWidth="1"/>
    <col min="10" max="10" width="11.8515625" style="1" customWidth="1"/>
  </cols>
  <sheetData>
    <row r="1" spans="1:3" ht="15">
      <c r="A1" s="5" t="s">
        <v>3</v>
      </c>
      <c r="B1" s="8">
        <v>41.93</v>
      </c>
      <c r="C1" s="9" t="s">
        <v>12</v>
      </c>
    </row>
    <row r="2" spans="1:3" ht="30">
      <c r="A2" s="12" t="s">
        <v>10</v>
      </c>
      <c r="B2" s="10">
        <v>601</v>
      </c>
      <c r="C2" s="9" t="s">
        <v>4</v>
      </c>
    </row>
    <row r="3" spans="1:3" ht="15">
      <c r="A3" s="12" t="s">
        <v>11</v>
      </c>
      <c r="B3" s="10">
        <v>119</v>
      </c>
      <c r="C3" s="9" t="s">
        <v>4</v>
      </c>
    </row>
    <row r="4" spans="1:3" ht="15">
      <c r="A4" s="5" t="s">
        <v>8</v>
      </c>
      <c r="B4" s="8">
        <f>980.616*(1-0.0026375*COS(2*$B$1*PI()/180)+0.0000059*(COS(2*$B$1*PI()/180)^2))+0.00003408*($B$2+$B$3)-0.00009406*$B$3</f>
        <v>980.3527766029246</v>
      </c>
      <c r="C4" s="9" t="s">
        <v>9</v>
      </c>
    </row>
    <row r="6" spans="1:10" s="2" customFormat="1" ht="30">
      <c r="A6" s="4" t="s">
        <v>0</v>
      </c>
      <c r="B6" s="6" t="s">
        <v>1</v>
      </c>
      <c r="C6" s="3" t="s">
        <v>17</v>
      </c>
      <c r="D6" s="3" t="s">
        <v>2</v>
      </c>
      <c r="E6" s="3" t="s">
        <v>2</v>
      </c>
      <c r="F6" s="3" t="s">
        <v>19</v>
      </c>
      <c r="G6" s="3" t="s">
        <v>18</v>
      </c>
      <c r="H6" s="3" t="s">
        <v>7</v>
      </c>
      <c r="I6" s="3" t="s">
        <v>13</v>
      </c>
      <c r="J6" s="3" t="s">
        <v>13</v>
      </c>
    </row>
    <row r="7" spans="1:10" s="2" customFormat="1" ht="15.75" thickBot="1">
      <c r="A7" s="4"/>
      <c r="B7" s="6"/>
      <c r="C7" s="3" t="s">
        <v>5</v>
      </c>
      <c r="D7" s="3" t="s">
        <v>6</v>
      </c>
      <c r="E7" s="3" t="s">
        <v>16</v>
      </c>
      <c r="F7" s="3" t="s">
        <v>5</v>
      </c>
      <c r="G7" s="3" t="s">
        <v>5</v>
      </c>
      <c r="H7" s="2" t="s">
        <v>5</v>
      </c>
      <c r="I7" s="2" t="s">
        <v>14</v>
      </c>
      <c r="J7" s="2" t="s">
        <v>15</v>
      </c>
    </row>
    <row r="8" spans="1:10" ht="15.75" thickBot="1">
      <c r="A8" s="5">
        <v>42583</v>
      </c>
      <c r="B8" s="7">
        <v>0.5</v>
      </c>
      <c r="C8" s="13">
        <v>29.46</v>
      </c>
      <c r="D8" s="14">
        <v>74</v>
      </c>
      <c r="E8" s="8">
        <f aca="true" t="shared" si="0" ref="E8:E18">($D8-32)/1.8</f>
        <v>23.333333333333332</v>
      </c>
      <c r="F8" s="11">
        <v>0.005</v>
      </c>
      <c r="G8" s="11">
        <f aca="true" t="shared" si="1" ref="G8:G18">-(90.8*$D8-2599.6)*0.000001/(1+0.000101*($D8-32))*($C8)</f>
        <v>-0.12085076704619005</v>
      </c>
      <c r="H8" s="11">
        <f aca="true" t="shared" si="2" ref="H8:H18">($B$4-980.665)/980.665*($C8)</f>
        <v>-0.009379453001627744</v>
      </c>
      <c r="I8" s="11">
        <f aca="true" t="shared" si="3" ref="I8:I17">$C8+$F8+$G8+$H8</f>
        <v>29.334769779952182</v>
      </c>
      <c r="J8" s="8">
        <f aca="true" t="shared" si="4" ref="J8:J18">$I8*33.8639</f>
        <v>993.3897103513227</v>
      </c>
    </row>
    <row r="9" spans="1:10" ht="15.75" thickBot="1">
      <c r="A9" s="5">
        <v>42584</v>
      </c>
      <c r="B9" s="7">
        <v>0.5416666666666666</v>
      </c>
      <c r="C9" s="13">
        <v>29.474</v>
      </c>
      <c r="D9" s="14">
        <v>73.5</v>
      </c>
      <c r="E9" s="8">
        <f t="shared" si="0"/>
        <v>23.055555555555554</v>
      </c>
      <c r="F9" s="11">
        <v>0.005</v>
      </c>
      <c r="G9" s="11">
        <f t="shared" si="1"/>
        <v>-0.11958174392035784</v>
      </c>
      <c r="H9" s="11">
        <f t="shared" si="2"/>
        <v>-0.00938391031126871</v>
      </c>
      <c r="I9" s="11">
        <f t="shared" si="3"/>
        <v>29.350034345768375</v>
      </c>
      <c r="J9" s="8">
        <f t="shared" si="4"/>
        <v>993.9066280816656</v>
      </c>
    </row>
    <row r="10" spans="1:10" ht="15.75" thickBot="1">
      <c r="A10" s="5">
        <v>42585</v>
      </c>
      <c r="B10" s="7">
        <v>0.5</v>
      </c>
      <c r="C10" s="13">
        <v>29.427</v>
      </c>
      <c r="D10" s="14">
        <v>73.5</v>
      </c>
      <c r="E10" s="8">
        <f t="shared" si="0"/>
        <v>23.055555555555554</v>
      </c>
      <c r="F10" s="11">
        <v>0.005</v>
      </c>
      <c r="G10" s="11">
        <f t="shared" si="1"/>
        <v>-0.11939105578965765</v>
      </c>
      <c r="H10" s="11">
        <f t="shared" si="2"/>
        <v>-0.009368946486045472</v>
      </c>
      <c r="I10" s="11">
        <f t="shared" si="3"/>
        <v>29.303239997724294</v>
      </c>
      <c r="J10" s="8">
        <f t="shared" si="4"/>
        <v>992.3219889589358</v>
      </c>
    </row>
    <row r="11" spans="1:10" ht="15.75" thickBot="1">
      <c r="A11" s="5">
        <v>42586</v>
      </c>
      <c r="B11" s="7">
        <v>0.5833333333333334</v>
      </c>
      <c r="C11" s="13">
        <v>29.32</v>
      </c>
      <c r="D11" s="14">
        <v>73.8</v>
      </c>
      <c r="E11" s="8">
        <f t="shared" si="0"/>
        <v>23.22222222222222</v>
      </c>
      <c r="F11" s="11">
        <v>0.005</v>
      </c>
      <c r="G11" s="11">
        <f t="shared" si="1"/>
        <v>-0.11974866588237779</v>
      </c>
      <c r="H11" s="11">
        <f t="shared" si="2"/>
        <v>-0.009334879905218108</v>
      </c>
      <c r="I11" s="11">
        <f t="shared" si="3"/>
        <v>29.195916454212405</v>
      </c>
      <c r="J11" s="8">
        <f t="shared" si="4"/>
        <v>988.6875952138035</v>
      </c>
    </row>
    <row r="12" spans="1:10" ht="15.75" thickBot="1">
      <c r="A12" s="5">
        <v>42587</v>
      </c>
      <c r="B12" s="7">
        <v>0.5</v>
      </c>
      <c r="C12" s="13">
        <v>29.275</v>
      </c>
      <c r="D12" s="14">
        <v>73.5</v>
      </c>
      <c r="E12" s="8">
        <f t="shared" si="0"/>
        <v>23.055555555555554</v>
      </c>
      <c r="F12" s="11">
        <v>0.005</v>
      </c>
      <c r="G12" s="11">
        <f t="shared" si="1"/>
        <v>-0.11877436226058477</v>
      </c>
      <c r="H12" s="11">
        <f t="shared" si="2"/>
        <v>-0.00932055283851501</v>
      </c>
      <c r="I12" s="11">
        <f t="shared" si="3"/>
        <v>29.1519050849009</v>
      </c>
      <c r="J12" s="8">
        <f t="shared" si="4"/>
        <v>987.1971986045756</v>
      </c>
    </row>
    <row r="13" spans="1:10" ht="15.75" thickBot="1">
      <c r="A13" s="5">
        <v>42588</v>
      </c>
      <c r="B13" s="7">
        <v>0.5833333333333334</v>
      </c>
      <c r="C13" s="13">
        <v>29.356</v>
      </c>
      <c r="D13" s="14">
        <v>74</v>
      </c>
      <c r="E13" s="8">
        <f t="shared" si="0"/>
        <v>23.333333333333332</v>
      </c>
      <c r="F13" s="11">
        <v>0.005</v>
      </c>
      <c r="G13" s="11">
        <f t="shared" si="1"/>
        <v>-0.12042413840488646</v>
      </c>
      <c r="H13" s="11">
        <f t="shared" si="2"/>
        <v>-0.009346341558580587</v>
      </c>
      <c r="I13" s="11">
        <f t="shared" si="3"/>
        <v>29.231229520036536</v>
      </c>
      <c r="J13" s="8">
        <f t="shared" si="4"/>
        <v>989.8834333435652</v>
      </c>
    </row>
    <row r="14" spans="1:10" ht="15.75" thickBot="1">
      <c r="A14" s="5">
        <v>42589</v>
      </c>
      <c r="B14" s="7">
        <v>0.5</v>
      </c>
      <c r="C14" s="13">
        <v>29.432</v>
      </c>
      <c r="D14" s="14">
        <v>74</v>
      </c>
      <c r="E14" s="8">
        <f t="shared" si="0"/>
        <v>23.333333333333332</v>
      </c>
      <c r="F14" s="11">
        <v>0.005</v>
      </c>
      <c r="G14" s="11">
        <f t="shared" si="1"/>
        <v>-0.120735905488916</v>
      </c>
      <c r="H14" s="11">
        <f t="shared" si="2"/>
        <v>-0.009370538382345818</v>
      </c>
      <c r="I14" s="11">
        <f t="shared" si="3"/>
        <v>29.306893556128735</v>
      </c>
      <c r="J14" s="8">
        <f t="shared" si="4"/>
        <v>992.4457126953879</v>
      </c>
    </row>
    <row r="15" spans="1:10" ht="15.75" thickBot="1">
      <c r="A15" s="5">
        <v>42590</v>
      </c>
      <c r="B15" s="7">
        <v>0.5833333333333334</v>
      </c>
      <c r="C15" s="13">
        <v>29.414</v>
      </c>
      <c r="D15" s="14">
        <v>73.4</v>
      </c>
      <c r="E15" s="8">
        <f t="shared" si="0"/>
        <v>23.000000000000004</v>
      </c>
      <c r="F15" s="11">
        <v>0.005</v>
      </c>
      <c r="G15" s="11">
        <f t="shared" si="1"/>
        <v>-0.1190735455566096</v>
      </c>
      <c r="H15" s="11">
        <f t="shared" si="2"/>
        <v>-0.00936480755566458</v>
      </c>
      <c r="I15" s="11">
        <f t="shared" si="3"/>
        <v>29.290561646887728</v>
      </c>
      <c r="J15" s="8">
        <f t="shared" si="4"/>
        <v>991.8926505540413</v>
      </c>
    </row>
    <row r="16" spans="1:10" ht="15.75" thickBot="1">
      <c r="A16" s="5">
        <v>42591</v>
      </c>
      <c r="B16" s="7">
        <v>0.5</v>
      </c>
      <c r="C16" s="13">
        <v>29.372</v>
      </c>
      <c r="D16" s="14">
        <v>73.8</v>
      </c>
      <c r="E16" s="8">
        <f t="shared" si="0"/>
        <v>23.22222222222222</v>
      </c>
      <c r="F16" s="11">
        <v>0.005</v>
      </c>
      <c r="G16" s="11">
        <f t="shared" si="1"/>
        <v>-0.11996104414383357</v>
      </c>
      <c r="H16" s="11">
        <f t="shared" si="2"/>
        <v>-0.009351435626741688</v>
      </c>
      <c r="I16" s="11">
        <f t="shared" si="3"/>
        <v>29.247687520229423</v>
      </c>
      <c r="J16" s="8">
        <f t="shared" si="4"/>
        <v>990.4407654162972</v>
      </c>
    </row>
    <row r="17" spans="1:10" ht="15.75" thickBot="1">
      <c r="A17" s="5">
        <v>42592</v>
      </c>
      <c r="B17" s="7">
        <v>0.5833333333333334</v>
      </c>
      <c r="C17" s="13">
        <v>29.452</v>
      </c>
      <c r="D17" s="14">
        <v>74</v>
      </c>
      <c r="E17" s="8">
        <f t="shared" si="0"/>
        <v>23.333333333333332</v>
      </c>
      <c r="F17" s="11">
        <v>0.005</v>
      </c>
      <c r="G17" s="11">
        <f t="shared" si="1"/>
        <v>-0.12081794945839747</v>
      </c>
      <c r="H17" s="11">
        <f t="shared" si="2"/>
        <v>-0.009376905967547195</v>
      </c>
      <c r="I17" s="11">
        <f t="shared" si="3"/>
        <v>29.326805144574056</v>
      </c>
      <c r="J17" s="8">
        <f t="shared" si="4"/>
        <v>993.1199967353414</v>
      </c>
    </row>
    <row r="18" spans="1:10" ht="15.75" thickBot="1">
      <c r="A18" s="5">
        <v>42593</v>
      </c>
      <c r="B18" s="7">
        <v>0.5</v>
      </c>
      <c r="C18" s="13">
        <v>29.323</v>
      </c>
      <c r="D18" s="14">
        <v>73.3</v>
      </c>
      <c r="E18" s="8">
        <f t="shared" si="0"/>
        <v>22.944444444444443</v>
      </c>
      <c r="F18" s="11">
        <v>0.005</v>
      </c>
      <c r="G18" s="11">
        <f t="shared" si="1"/>
        <v>-0.11844120711277048</v>
      </c>
      <c r="H18" s="11">
        <f t="shared" si="2"/>
        <v>-0.009335835042998316</v>
      </c>
      <c r="I18" s="11">
        <f>$C18+$F18+$G18+$H18</f>
        <v>29.200222957844232</v>
      </c>
      <c r="J18" s="8">
        <f t="shared" si="4"/>
        <v>988.8334302221414</v>
      </c>
    </row>
  </sheetData>
  <sheetProtection/>
  <printOptions gridLines="1"/>
  <pageMargins left="0.25" right="0.25" top="1" bottom="0.25" header="0.3" footer="0.3"/>
  <pageSetup fitToHeight="0" fitToWidth="1" orientation="landscape" scale="49" r:id="rId1"/>
  <headerFooter>
    <oddHeader>&amp;LJuly 2016&amp;CMercury Barometer Readings
2650 N Lakeview Ave, No 1407&amp;RPage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Walter Rymarczyk</cp:lastModifiedBy>
  <cp:lastPrinted>2016-08-11T18:56:02Z</cp:lastPrinted>
  <dcterms:created xsi:type="dcterms:W3CDTF">2016-07-12T15:38:10Z</dcterms:created>
  <dcterms:modified xsi:type="dcterms:W3CDTF">2017-03-17T18:06:36Z</dcterms:modified>
  <cp:category/>
  <cp:version/>
  <cp:contentType/>
  <cp:contentStatus/>
</cp:coreProperties>
</file>